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<sst xmlns="http://schemas.openxmlformats.org/spreadsheetml/2006/main" count="30" uniqueCount="30">
  <si>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</si>
  <si>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</si>
  <si>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</si>
  <si>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</si>
  <si>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</si>
  <si>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</si>
  <si>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</si>
  <si>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</si>
  <si>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</si>
  <si>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</si>
  <si>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</si>
  <si>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</si>
  <si>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</si>
  <si>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</si>
  <si>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</si>
  <si>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</si>
  <si>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</si>
  <si>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</si>
  <si>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</si>
  <si>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</si>
  <si>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</si>
  <si>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</si>
  <si>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</si>
  <si>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</si>
  <si>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</si>
  <si>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</si>
  <si>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</si>
  <si>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3861,00 - ремонт трубопровода ливневой канализации (9 этаж, стояк).</t>
  </si>
  <si>
    <t>3385,00 - ремонт стояка канализации в кв. 34.</t>
  </si>
  <si>
    <t>2631,00 - ремонт трубопровода канализации в подвале.                                         4671,00 - ремонт трубопровода канализации в подвале 2ого под.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</si>
</sst>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B20" sqref="B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2111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д.28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3936.9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10905.213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333670.7899999999</v>
      </c>
    </row>
    <row r="12" spans="1:5" ht="15.75">
      <c r="A12" s="3">
        <v>1</v>
      </c>
      <c r="B12" s="12" t="s">
        <v>4</v>
      </c>
      <c r="C12" s="8">
        <f>VLOOKUP(A1,'[1]2020'!$A$1:$AH$101,5,0)</f>
        <v>9115.26</v>
      </c>
      <c r="D12" s="8">
        <f>VLOOKUP(A1,'[1]2020'!$A$1:$AH$101,18,0)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VLOOKUP(A1,'[1]2020'!$A$1:$AH$101,6,0)</f>
        <v>10122.24</v>
      </c>
      <c r="D13" s="8">
        <f>VLOOKUP(A1,'[1]2020'!$A$1:$AH$101,19,0)</f>
        <v>0</v>
      </c>
      <c r="E13" s="10"/>
    </row>
    <row r="14" spans="1:5" ht="16.5" customHeight="1">
      <c r="A14" s="3">
        <v>3</v>
      </c>
      <c r="B14" s="12" t="s">
        <v>6</v>
      </c>
      <c r="C14" s="8">
        <f>VLOOKUP(A1,'[1]2020'!$A$1:$AH$101,7,0)</f>
        <v>8845.65</v>
      </c>
      <c r="D14" s="8">
        <f>VLOOKUP(A1,'[1]2020'!$A$1:$AH$101,20,0)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VLOOKUP(A1,'[1]2020'!$A$1:$AH$101,8,0)</f>
        <v>9243.41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12778.79</v>
      </c>
      <c r="D16" s="8">
        <f>VLOOKUP(A1,'[1]2020'!$A$1:$AH$101,22,0)</f>
        <v>0</v>
      </c>
      <c r="E16" s="10"/>
    </row>
    <row r="17" spans="1:5" ht="31.5">
      <c r="A17" s="3">
        <v>6</v>
      </c>
      <c r="B17" s="12" t="s">
        <v>9</v>
      </c>
      <c r="C17" s="8">
        <f>VLOOKUP(A1,'[1]2020'!$A$1:$AH$101,10,0)</f>
        <v>7849.08</v>
      </c>
      <c r="D17" s="8">
        <f>VLOOKUP(A1,'[1]2020'!$A$1:$AH$101,23,0)</f>
        <v>3861</v>
      </c>
      <c r="E17" s="10" t="s">
        <v>27</v>
      </c>
    </row>
    <row r="18" spans="1:5" ht="15.75">
      <c r="A18" s="3">
        <v>7</v>
      </c>
      <c r="B18" s="4" t="s">
        <v>10</v>
      </c>
      <c r="C18" s="8">
        <f>VLOOKUP(A1,'[1]2020'!$A$1:$AH$101,11,0)</f>
        <v>9219.56</v>
      </c>
      <c r="D18" s="8">
        <f>VLOOKUP(A1,'[1]2020'!$A$1:$AH$101,24,0)</f>
        <v>0</v>
      </c>
      <c r="E18" s="10"/>
    </row>
    <row r="19" spans="1:5" ht="31.5">
      <c r="A19" s="3">
        <v>8</v>
      </c>
      <c r="B19" s="4" t="s">
        <v>11</v>
      </c>
      <c r="C19" s="8">
        <f>VLOOKUP(A1,'[1]2020'!$A$1:$AH$101,12,0)</f>
        <v>10992.54</v>
      </c>
      <c r="D19" s="8">
        <f>VLOOKUP(A1,'[1]2020'!$A$1:$AH$102,25,0)</f>
        <v>3385</v>
      </c>
      <c r="E19" s="10" t="s">
        <v>28</v>
      </c>
    </row>
    <row r="20" spans="1:5" ht="63">
      <c r="A20" s="3">
        <v>9</v>
      </c>
      <c r="B20" s="12" t="s">
        <v>12</v>
      </c>
      <c r="C20" s="8">
        <f>VLOOKUP(A1,'[1]2020'!$A$1:$AH$101,13,0)</f>
        <v>8765.380000000001</v>
      </c>
      <c r="D20" s="8">
        <f>VLOOKUP(A1,'[1]2020'!$A$1:$AH$101,26,0)</f>
        <v>7302</v>
      </c>
      <c r="E20" s="10" t="s">
        <v>29</v>
      </c>
    </row>
    <row r="21" spans="1:5" ht="15.75">
      <c r="A21" s="3">
        <v>10</v>
      </c>
      <c r="B21" s="4" t="s">
        <v>13</v>
      </c>
      <c r="C21" s="8">
        <f>VLOOKUP(A1,'[1]2020'!$A$1:$AH$101,14,0)</f>
        <v>10287.74</v>
      </c>
      <c r="D21" s="8">
        <f>VLOOKUP(A1,'[1]2020'!$A$1:$AH$101,27,0)</f>
        <v>0</v>
      </c>
      <c r="E21" s="10"/>
    </row>
    <row r="22" spans="1:5" ht="18" customHeight="1">
      <c r="A22" s="3">
        <v>11</v>
      </c>
      <c r="B22" s="12" t="s">
        <v>14</v>
      </c>
      <c r="C22" s="8">
        <f>VLOOKUP(A1,'[1]2020'!$A$1:$AH$101,15,0)</f>
        <v>9366.76</v>
      </c>
      <c r="D22" s="8">
        <f>VLOOKUP(A1,'[1]2020'!$A$1:$AH$101,28,0)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VLOOKUP(A1,'[1]2020'!$A$1:$AH$101,16,0)</f>
        <v>11745.6</v>
      </c>
      <c r="D23" s="8">
        <f>VLOOKUP(A1,'[1]2020'!$A$1:$AH$101,29,0)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118332.01000000001</v>
      </c>
      <c r="D24" s="9">
        <f>SUM(D12:D23)</f>
        <v>14548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437454.79999999993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2021-03-03T07:07:40Z</dcterms:modified>
  <cp:category/>
  <cp:version/>
  <cp:contentType/>
  <cp:contentStatus/>
</cp:coreProperties>
</file>